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Celje - Realiz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G27" i="1"/>
  <c r="Q26" i="1"/>
  <c r="Q24" i="1"/>
  <c r="Q23" i="1"/>
  <c r="I22" i="1"/>
  <c r="Q22" i="1" s="1"/>
  <c r="Q21" i="1"/>
  <c r="I21" i="1"/>
  <c r="I20" i="1"/>
  <c r="Q20" i="1" s="1"/>
  <c r="Q19" i="1"/>
  <c r="H19" i="1"/>
  <c r="Q18" i="1"/>
  <c r="Q17" i="1"/>
  <c r="I17" i="1"/>
  <c r="Q16" i="1"/>
  <c r="H16" i="1"/>
  <c r="Q15" i="1"/>
  <c r="Q14" i="1"/>
  <c r="Q13" i="1"/>
  <c r="H13" i="1"/>
  <c r="H27" i="1" s="1"/>
  <c r="Q12" i="1"/>
  <c r="I12" i="1"/>
  <c r="P25" i="1" s="1"/>
  <c r="Q11" i="1"/>
  <c r="I11" i="1"/>
  <c r="P27" i="1" l="1"/>
  <c r="Q25" i="1"/>
  <c r="Q27" i="1" s="1"/>
  <c r="I27" i="1"/>
</calcChain>
</file>

<file path=xl/sharedStrings.xml><?xml version="1.0" encoding="utf-8"?>
<sst xmlns="http://schemas.openxmlformats.org/spreadsheetml/2006/main" count="46" uniqueCount="31">
  <si>
    <t>QENDRA E SHËRBIMEVE ARSIMORE</t>
  </si>
  <si>
    <t>SITUACIONI I REALIZIMIT TE BUXHETIT PER MUAJIN DHJETOR 2017</t>
  </si>
  <si>
    <t>KOD</t>
  </si>
  <si>
    <t>GR</t>
  </si>
  <si>
    <t>PROG</t>
  </si>
  <si>
    <t>KAP</t>
  </si>
  <si>
    <t>PROJEKT</t>
  </si>
  <si>
    <t>ARTIKULL</t>
  </si>
  <si>
    <t xml:space="preserve"> PLAN VJETOR</t>
  </si>
  <si>
    <t>PL.THESAR</t>
  </si>
  <si>
    <t>SHPENZIM THESARI</t>
  </si>
  <si>
    <t>DEBIT 466</t>
  </si>
  <si>
    <t>TRANSFERTA 604</t>
  </si>
  <si>
    <t>XH BREND</t>
  </si>
  <si>
    <t>BANKA</t>
  </si>
  <si>
    <t>FATURA PAPAGU</t>
  </si>
  <si>
    <t>MINUS SIG+TAT</t>
  </si>
  <si>
    <t>DIF SHPENZ.BANK</t>
  </si>
  <si>
    <t>NUMRI PUNONJESVE</t>
  </si>
  <si>
    <t>I</t>
  </si>
  <si>
    <t>J</t>
  </si>
  <si>
    <t>K</t>
  </si>
  <si>
    <t>L</t>
  </si>
  <si>
    <t>N</t>
  </si>
  <si>
    <t>O=I+J-K-L-M-N</t>
  </si>
  <si>
    <t>PLAN</t>
  </si>
  <si>
    <t>FAKT</t>
  </si>
  <si>
    <t>09230</t>
  </si>
  <si>
    <t>EDUARD MEÇAJ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</si>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</sst>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quotePrefix="1" applyFont="1" applyBorder="1"/>
    <xf numFmtId="3" fontId="1" fillId="0" borderId="6" xfId="0" applyNumberFormat="1" applyFont="1" applyBorder="1"/>
    <xf numFmtId="3" fontId="1" fillId="0" borderId="0" xfId="0" applyNumberFormat="1" applyFont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8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7/Buxheti%202017/Realizimi%20buxheti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realizimi"/>
      <sheetName val="struktura realizim %"/>
      <sheetName val="efekti rritjes paga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B58">
            <v>35700505</v>
          </cell>
          <cell r="C58">
            <v>5420920</v>
          </cell>
          <cell r="D58">
            <v>29999598.600000001</v>
          </cell>
          <cell r="E58">
            <v>20000000</v>
          </cell>
          <cell r="F58">
            <v>0</v>
          </cell>
          <cell r="G58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tabSelected="1" zoomScaleNormal="100" workbookViewId="0">
      <selection activeCell="G11" sqref="G11:G12"/>
    </sheetView>
  </sheetViews>
  <sheetFormatPr defaultRowHeight="15" x14ac:dyDescent="0.3"/>
  <cols>
    <col min="1" max="1" width="9.85546875" style="1" bestFit="1" customWidth="1"/>
    <col min="2" max="2" width="5.28515625" style="1" customWidth="1"/>
    <col min="3" max="3" width="7.85546875" style="1" customWidth="1"/>
    <col min="4" max="4" width="5.85546875" style="1" customWidth="1"/>
    <col min="5" max="5" width="9.140625" style="1"/>
    <col min="6" max="6" width="9.85546875" style="1" bestFit="1" customWidth="1"/>
    <col min="7" max="7" width="12.42578125" style="1" bestFit="1" customWidth="1"/>
    <col min="8" max="8" width="12.5703125" style="1" customWidth="1"/>
    <col min="9" max="9" width="12.5703125" style="1" bestFit="1" customWidth="1"/>
    <col min="10" max="10" width="9.5703125" style="1" customWidth="1"/>
    <col min="11" max="11" width="8.140625" style="1" customWidth="1"/>
    <col min="12" max="12" width="9.140625" style="1"/>
    <col min="13" max="13" width="8.28515625" style="1" customWidth="1"/>
    <col min="14" max="14" width="6.5703125" style="1" customWidth="1"/>
    <col min="15" max="15" width="8.5703125" style="1" customWidth="1"/>
    <col min="16" max="16" width="11.140625" style="1" customWidth="1"/>
    <col min="17" max="17" width="13.5703125" style="1" customWidth="1"/>
    <col min="18" max="19" width="7.28515625" style="1" customWidth="1"/>
    <col min="20" max="20" width="11.140625" style="1" customWidth="1"/>
    <col min="21" max="23" width="9.140625" style="1"/>
    <col min="24" max="24" width="12.7109375" style="1" customWidth="1"/>
    <col min="25" max="16384" width="9.140625" style="1"/>
  </cols>
  <sheetData>
    <row r="2" spans="1:24" ht="18.75" x14ac:dyDescent="0.3">
      <c r="B2" s="2" t="s">
        <v>0</v>
      </c>
    </row>
    <row r="5" spans="1:24" x14ac:dyDescent="0.3">
      <c r="E5" s="3" t="s">
        <v>1</v>
      </c>
    </row>
    <row r="7" spans="1:24" ht="15.75" thickBot="1" x14ac:dyDescent="0.35"/>
    <row r="8" spans="1:24" ht="28.5" customHeigh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5" t="s">
        <v>9</v>
      </c>
      <c r="I8" s="6" t="s">
        <v>10</v>
      </c>
      <c r="J8" s="5" t="s">
        <v>11</v>
      </c>
      <c r="K8" s="5">
        <v>4662104</v>
      </c>
      <c r="L8" s="6" t="s">
        <v>12</v>
      </c>
      <c r="M8" s="6" t="s">
        <v>13</v>
      </c>
      <c r="N8" s="5" t="s">
        <v>14</v>
      </c>
      <c r="O8" s="6" t="s">
        <v>15</v>
      </c>
      <c r="P8" s="6" t="s">
        <v>16</v>
      </c>
      <c r="Q8" s="6" t="s">
        <v>17</v>
      </c>
      <c r="R8" s="27" t="s">
        <v>18</v>
      </c>
      <c r="S8" s="28"/>
    </row>
    <row r="9" spans="1:24" x14ac:dyDescent="0.3">
      <c r="A9" s="7"/>
      <c r="B9" s="8"/>
      <c r="C9" s="8"/>
      <c r="D9" s="8"/>
      <c r="E9" s="8"/>
      <c r="F9" s="8"/>
      <c r="G9" s="8"/>
      <c r="H9" s="8"/>
      <c r="I9" s="9" t="s">
        <v>19</v>
      </c>
      <c r="J9" s="9" t="s">
        <v>20</v>
      </c>
      <c r="K9" s="9" t="s">
        <v>21</v>
      </c>
      <c r="L9" s="9" t="s">
        <v>22</v>
      </c>
      <c r="M9" s="9" t="s">
        <v>21</v>
      </c>
      <c r="N9" s="9" t="s">
        <v>23</v>
      </c>
      <c r="O9" s="9"/>
      <c r="P9" s="9"/>
      <c r="Q9" s="10" t="s">
        <v>24</v>
      </c>
      <c r="R9" s="9" t="s">
        <v>25</v>
      </c>
      <c r="S9" s="11" t="s">
        <v>26</v>
      </c>
    </row>
    <row r="10" spans="1:24" x14ac:dyDescent="0.3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24" x14ac:dyDescent="0.3">
      <c r="A11" s="12">
        <v>1011055</v>
      </c>
      <c r="B11" s="13">
        <v>11</v>
      </c>
      <c r="C11" s="15" t="s">
        <v>27</v>
      </c>
      <c r="D11" s="13">
        <v>1</v>
      </c>
      <c r="E11" s="13"/>
      <c r="F11" s="13">
        <v>600</v>
      </c>
      <c r="G11" s="16">
        <v>39224840</v>
      </c>
      <c r="H11" s="16"/>
      <c r="I11" s="16">
        <f>[1]dhjetor!$B$58</f>
        <v>35700505</v>
      </c>
      <c r="J11" s="16"/>
      <c r="K11" s="16"/>
      <c r="L11" s="16"/>
      <c r="M11" s="16"/>
      <c r="N11" s="16"/>
      <c r="O11" s="16"/>
      <c r="P11" s="16"/>
      <c r="Q11" s="16">
        <f t="shared" ref="Q11:Q22" si="0">I11+J11-K11-L11-M11--N11-O11-P11</f>
        <v>35700505</v>
      </c>
      <c r="R11" s="16">
        <v>38</v>
      </c>
      <c r="S11" s="14">
        <v>37</v>
      </c>
      <c r="T11" s="17"/>
      <c r="X11" s="17"/>
    </row>
    <row r="12" spans="1:24" x14ac:dyDescent="0.3">
      <c r="A12" s="12">
        <v>1011055</v>
      </c>
      <c r="B12" s="13">
        <v>11</v>
      </c>
      <c r="C12" s="15" t="s">
        <v>27</v>
      </c>
      <c r="D12" s="13">
        <v>1</v>
      </c>
      <c r="E12" s="13"/>
      <c r="F12" s="13">
        <v>601</v>
      </c>
      <c r="G12" s="16">
        <v>6517095</v>
      </c>
      <c r="H12" s="16"/>
      <c r="I12" s="16">
        <f>[1]dhjetor!$C$58</f>
        <v>5420920</v>
      </c>
      <c r="J12" s="16"/>
      <c r="K12" s="16"/>
      <c r="L12" s="16"/>
      <c r="M12" s="16"/>
      <c r="N12" s="16"/>
      <c r="O12" s="16"/>
      <c r="P12" s="16"/>
      <c r="Q12" s="16">
        <f t="shared" si="0"/>
        <v>5420920</v>
      </c>
      <c r="R12" s="16">
        <v>38</v>
      </c>
      <c r="S12" s="14">
        <v>37</v>
      </c>
      <c r="T12" s="17"/>
      <c r="X12" s="17"/>
    </row>
    <row r="13" spans="1:24" x14ac:dyDescent="0.3">
      <c r="A13" s="12"/>
      <c r="B13" s="13"/>
      <c r="C13" s="15"/>
      <c r="D13" s="13"/>
      <c r="E13" s="13"/>
      <c r="F13" s="13">
        <v>6009999</v>
      </c>
      <c r="G13" s="16"/>
      <c r="H13" s="16">
        <f>SUM(G11:G12)</f>
        <v>45741935</v>
      </c>
      <c r="I13" s="16"/>
      <c r="J13" s="16"/>
      <c r="K13" s="16"/>
      <c r="L13" s="16"/>
      <c r="M13" s="16"/>
      <c r="N13" s="16"/>
      <c r="O13" s="16"/>
      <c r="P13" s="16"/>
      <c r="Q13" s="16">
        <f t="shared" si="0"/>
        <v>0</v>
      </c>
      <c r="R13" s="16"/>
      <c r="S13" s="14"/>
      <c r="T13" s="17"/>
    </row>
    <row r="14" spans="1:24" x14ac:dyDescent="0.3">
      <c r="A14" s="12">
        <v>1011055</v>
      </c>
      <c r="B14" s="13">
        <v>11</v>
      </c>
      <c r="C14" s="15" t="s">
        <v>27</v>
      </c>
      <c r="D14" s="13">
        <v>1</v>
      </c>
      <c r="E14" s="13"/>
      <c r="F14" s="13">
        <v>231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0"/>
        <v>0</v>
      </c>
      <c r="R14" s="16"/>
      <c r="S14" s="18"/>
      <c r="T14" s="17"/>
    </row>
    <row r="15" spans="1:24" x14ac:dyDescent="0.3">
      <c r="A15" s="12"/>
      <c r="B15" s="13">
        <v>11</v>
      </c>
      <c r="C15" s="15" t="s">
        <v>27</v>
      </c>
      <c r="D15" s="13">
        <v>7</v>
      </c>
      <c r="E15" s="13"/>
      <c r="F15" s="13">
        <v>231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0"/>
        <v>0</v>
      </c>
      <c r="R15" s="16"/>
      <c r="S15" s="18"/>
      <c r="T15" s="17"/>
    </row>
    <row r="16" spans="1:24" x14ac:dyDescent="0.3">
      <c r="A16" s="12"/>
      <c r="B16" s="13"/>
      <c r="C16" s="15"/>
      <c r="D16" s="13"/>
      <c r="E16" s="13"/>
      <c r="F16" s="13">
        <v>231999</v>
      </c>
      <c r="G16" s="16"/>
      <c r="H16" s="16">
        <f>SUM(G14:G15)</f>
        <v>0</v>
      </c>
      <c r="I16" s="16"/>
      <c r="J16" s="16"/>
      <c r="K16" s="16"/>
      <c r="L16" s="16"/>
      <c r="M16" s="16"/>
      <c r="N16" s="16"/>
      <c r="O16" s="16"/>
      <c r="P16" s="16"/>
      <c r="Q16" s="16">
        <f t="shared" si="0"/>
        <v>0</v>
      </c>
      <c r="R16" s="16"/>
      <c r="S16" s="18"/>
      <c r="T16" s="17"/>
    </row>
    <row r="17" spans="1:24" x14ac:dyDescent="0.3">
      <c r="A17" s="12">
        <v>1011055</v>
      </c>
      <c r="B17" s="13">
        <v>11</v>
      </c>
      <c r="C17" s="15" t="s">
        <v>27</v>
      </c>
      <c r="D17" s="13">
        <v>1</v>
      </c>
      <c r="E17" s="13"/>
      <c r="F17" s="13">
        <v>602</v>
      </c>
      <c r="G17" s="16">
        <v>30000000</v>
      </c>
      <c r="H17" s="16"/>
      <c r="I17" s="16">
        <f>[1]dhjetor!$D$58</f>
        <v>29999598.600000001</v>
      </c>
      <c r="J17" s="16"/>
      <c r="K17" s="16"/>
      <c r="L17" s="16"/>
      <c r="M17" s="16">
        <v>20400</v>
      </c>
      <c r="N17" s="16"/>
      <c r="O17" s="16"/>
      <c r="P17" s="16"/>
      <c r="Q17" s="16">
        <f t="shared" si="0"/>
        <v>29979198.600000001</v>
      </c>
      <c r="R17" s="16"/>
      <c r="S17" s="18"/>
      <c r="T17" s="17"/>
      <c r="X17" s="17"/>
    </row>
    <row r="18" spans="1:24" x14ac:dyDescent="0.3">
      <c r="A18" s="12">
        <v>1011055</v>
      </c>
      <c r="B18" s="13">
        <v>11</v>
      </c>
      <c r="C18" s="15" t="s">
        <v>27</v>
      </c>
      <c r="D18" s="13">
        <v>1</v>
      </c>
      <c r="E18" s="13"/>
      <c r="F18" s="13">
        <v>602</v>
      </c>
      <c r="G18" s="19"/>
      <c r="H18" s="16"/>
      <c r="I18" s="19"/>
      <c r="J18" s="16"/>
      <c r="K18" s="16"/>
      <c r="L18" s="16"/>
      <c r="M18" s="16"/>
      <c r="N18" s="16"/>
      <c r="O18" s="16"/>
      <c r="P18" s="16"/>
      <c r="Q18" s="16">
        <f t="shared" si="0"/>
        <v>0</v>
      </c>
      <c r="R18" s="16"/>
      <c r="S18" s="18"/>
      <c r="T18" s="17"/>
    </row>
    <row r="19" spans="1:24" x14ac:dyDescent="0.3">
      <c r="A19" s="12"/>
      <c r="B19" s="13"/>
      <c r="C19" s="15"/>
      <c r="D19" s="13"/>
      <c r="E19" s="13"/>
      <c r="F19" s="13">
        <v>6029999</v>
      </c>
      <c r="G19" s="19"/>
      <c r="H19" s="16">
        <f>(3000000*8)+(1500000*4)</f>
        <v>30000000</v>
      </c>
      <c r="I19" s="19"/>
      <c r="J19" s="16"/>
      <c r="K19" s="16"/>
      <c r="L19" s="16"/>
      <c r="M19" s="16"/>
      <c r="N19" s="16"/>
      <c r="O19" s="16"/>
      <c r="P19" s="16"/>
      <c r="Q19" s="16">
        <f t="shared" si="0"/>
        <v>0</v>
      </c>
      <c r="R19" s="16"/>
      <c r="S19" s="18"/>
      <c r="T19" s="17"/>
    </row>
    <row r="20" spans="1:24" x14ac:dyDescent="0.3">
      <c r="A20" s="12">
        <v>1011055</v>
      </c>
      <c r="B20" s="13">
        <v>11</v>
      </c>
      <c r="C20" s="13" t="s">
        <v>27</v>
      </c>
      <c r="D20" s="13">
        <v>1</v>
      </c>
      <c r="E20" s="13"/>
      <c r="F20" s="13">
        <v>606</v>
      </c>
      <c r="G20" s="16"/>
      <c r="H20" s="16"/>
      <c r="I20" s="19">
        <f>[1]dhjetor!$G$58</f>
        <v>0</v>
      </c>
      <c r="J20" s="16"/>
      <c r="K20" s="16"/>
      <c r="L20" s="16"/>
      <c r="M20" s="16"/>
      <c r="N20" s="16"/>
      <c r="O20" s="16"/>
      <c r="P20" s="16"/>
      <c r="Q20" s="16">
        <f t="shared" si="0"/>
        <v>0</v>
      </c>
      <c r="R20" s="16"/>
      <c r="S20" s="18"/>
      <c r="T20" s="17"/>
    </row>
    <row r="21" spans="1:24" x14ac:dyDescent="0.3">
      <c r="A21" s="12">
        <v>1011055</v>
      </c>
      <c r="B21" s="20">
        <v>11</v>
      </c>
      <c r="C21" s="20" t="s">
        <v>27</v>
      </c>
      <c r="D21" s="20">
        <v>6</v>
      </c>
      <c r="E21" s="20"/>
      <c r="F21" s="13">
        <v>602</v>
      </c>
      <c r="G21" s="16"/>
      <c r="H21" s="16"/>
      <c r="I21" s="16">
        <f>[1]dhjetor!$F$58</f>
        <v>0</v>
      </c>
      <c r="J21" s="19"/>
      <c r="K21" s="19"/>
      <c r="L21" s="19"/>
      <c r="M21" s="19"/>
      <c r="N21" s="19"/>
      <c r="O21" s="19"/>
      <c r="P21" s="19"/>
      <c r="Q21" s="16">
        <f t="shared" si="0"/>
        <v>0</v>
      </c>
      <c r="R21" s="19"/>
      <c r="S21" s="21"/>
      <c r="T21" s="17"/>
    </row>
    <row r="22" spans="1:24" x14ac:dyDescent="0.3">
      <c r="A22" s="12">
        <v>1011055</v>
      </c>
      <c r="B22" s="20">
        <v>11</v>
      </c>
      <c r="C22" s="20" t="s">
        <v>27</v>
      </c>
      <c r="D22" s="20">
        <v>5</v>
      </c>
      <c r="E22" s="20"/>
      <c r="F22" s="13">
        <v>602</v>
      </c>
      <c r="G22" s="16">
        <v>20000000</v>
      </c>
      <c r="H22" s="16">
        <v>20000000</v>
      </c>
      <c r="I22" s="16">
        <f>[1]dhjetor!$E$58</f>
        <v>20000000</v>
      </c>
      <c r="J22" s="19"/>
      <c r="K22" s="19"/>
      <c r="L22" s="19"/>
      <c r="M22" s="19"/>
      <c r="N22" s="19"/>
      <c r="O22" s="19"/>
      <c r="P22" s="19">
        <v>1515880</v>
      </c>
      <c r="Q22" s="16">
        <f t="shared" si="0"/>
        <v>18484120</v>
      </c>
      <c r="R22" s="19"/>
      <c r="S22" s="21"/>
      <c r="T22" s="17"/>
    </row>
    <row r="23" spans="1:24" x14ac:dyDescent="0.3">
      <c r="A23" s="12">
        <v>1011055</v>
      </c>
      <c r="B23" s="20">
        <v>11</v>
      </c>
      <c r="C23" s="20" t="s">
        <v>27</v>
      </c>
      <c r="D23" s="20">
        <v>1</v>
      </c>
      <c r="E23" s="20"/>
      <c r="F23" s="13">
        <v>466</v>
      </c>
      <c r="G23" s="16"/>
      <c r="H23" s="16"/>
      <c r="I23" s="16"/>
      <c r="J23" s="19"/>
      <c r="K23" s="19"/>
      <c r="L23" s="19"/>
      <c r="M23" s="19"/>
      <c r="N23" s="19"/>
      <c r="O23" s="19"/>
      <c r="P23" s="19"/>
      <c r="Q23" s="16">
        <f>I23+J23-K23-L23-M23--N23+O23-P23</f>
        <v>0</v>
      </c>
      <c r="R23" s="19"/>
      <c r="S23" s="21"/>
      <c r="T23" s="17"/>
    </row>
    <row r="24" spans="1:24" x14ac:dyDescent="0.3">
      <c r="A24" s="12">
        <v>1011055</v>
      </c>
      <c r="B24" s="20">
        <v>11</v>
      </c>
      <c r="C24" s="20" t="s">
        <v>27</v>
      </c>
      <c r="D24" s="20">
        <v>1</v>
      </c>
      <c r="E24" s="20"/>
      <c r="F24" s="13">
        <v>600</v>
      </c>
      <c r="G24" s="19"/>
      <c r="H24" s="19"/>
      <c r="I24" s="19"/>
      <c r="J24" s="19"/>
      <c r="K24" s="19"/>
      <c r="L24" s="19"/>
      <c r="M24" s="19"/>
      <c r="N24" s="19"/>
      <c r="O24" s="19"/>
      <c r="P24" s="19">
        <v>6296271</v>
      </c>
      <c r="Q24" s="16">
        <f>I24+J24-K24-L24-M24--N24-O24-P24</f>
        <v>-6296271</v>
      </c>
      <c r="R24" s="19"/>
      <c r="S24" s="21"/>
      <c r="T24" s="17"/>
    </row>
    <row r="25" spans="1:24" x14ac:dyDescent="0.3">
      <c r="A25" s="12">
        <v>1011055</v>
      </c>
      <c r="B25" s="20">
        <v>11</v>
      </c>
      <c r="C25" s="20" t="s">
        <v>27</v>
      </c>
      <c r="D25" s="20">
        <v>1</v>
      </c>
      <c r="E25" s="20"/>
      <c r="F25" s="13">
        <v>601</v>
      </c>
      <c r="G25" s="19"/>
      <c r="H25" s="19"/>
      <c r="I25" s="19"/>
      <c r="J25" s="19"/>
      <c r="K25" s="19"/>
      <c r="L25" s="19"/>
      <c r="M25" s="19"/>
      <c r="N25" s="19"/>
      <c r="O25" s="19"/>
      <c r="P25" s="19">
        <f>I12</f>
        <v>5420920</v>
      </c>
      <c r="Q25" s="16">
        <f>I25+J25-K25-L25-M25--N25-O25-P25</f>
        <v>-5420920</v>
      </c>
      <c r="R25" s="19"/>
      <c r="S25" s="21"/>
      <c r="T25" s="17"/>
    </row>
    <row r="26" spans="1:24" x14ac:dyDescent="0.3">
      <c r="A26" s="22">
        <v>1011055</v>
      </c>
      <c r="B26" s="20">
        <v>11</v>
      </c>
      <c r="C26" s="20" t="s">
        <v>27</v>
      </c>
      <c r="D26" s="20">
        <v>1</v>
      </c>
      <c r="E26" s="20"/>
      <c r="F26" s="13">
        <v>466</v>
      </c>
      <c r="G26" s="19">
        <v>200000</v>
      </c>
      <c r="H26" s="19">
        <v>200000</v>
      </c>
      <c r="I26" s="19"/>
      <c r="J26" s="19">
        <v>200000</v>
      </c>
      <c r="K26" s="19"/>
      <c r="L26" s="19"/>
      <c r="M26" s="19"/>
      <c r="N26" s="19"/>
      <c r="O26" s="19"/>
      <c r="P26" s="19"/>
      <c r="Q26" s="16">
        <f>I26+J26-K26-L26-M26--N26-O26-P26</f>
        <v>200000</v>
      </c>
      <c r="R26" s="19"/>
      <c r="S26" s="21"/>
      <c r="T26" s="17"/>
    </row>
    <row r="27" spans="1:24" ht="15.75" thickBot="1" x14ac:dyDescent="0.35">
      <c r="A27" s="23"/>
      <c r="B27" s="24"/>
      <c r="C27" s="24"/>
      <c r="D27" s="24"/>
      <c r="E27" s="24"/>
      <c r="F27" s="24"/>
      <c r="G27" s="25">
        <f>SUM(G11:G26)</f>
        <v>95941935</v>
      </c>
      <c r="H27" s="25">
        <f>SUM(H11:H26)</f>
        <v>95941935</v>
      </c>
      <c r="I27" s="25">
        <f>SUM(I11:I26)</f>
        <v>91121023.599999994</v>
      </c>
      <c r="J27" s="25">
        <f t="shared" ref="J27:O27" si="1">SUM(J11:J26)</f>
        <v>200000</v>
      </c>
      <c r="K27" s="25">
        <f t="shared" si="1"/>
        <v>0</v>
      </c>
      <c r="L27" s="25">
        <f t="shared" si="1"/>
        <v>0</v>
      </c>
      <c r="M27" s="25">
        <f t="shared" si="1"/>
        <v>20400</v>
      </c>
      <c r="N27" s="25">
        <f t="shared" si="1"/>
        <v>0</v>
      </c>
      <c r="O27" s="25">
        <f t="shared" si="1"/>
        <v>0</v>
      </c>
      <c r="P27" s="25">
        <f>SUM(P11:P26)</f>
        <v>13233071</v>
      </c>
      <c r="Q27" s="25">
        <f>SUM(Q11:Q26)</f>
        <v>78067552.599999994</v>
      </c>
      <c r="R27" s="25"/>
      <c r="S27" s="26"/>
      <c r="T27" s="17"/>
      <c r="X27" s="17"/>
    </row>
    <row r="31" spans="1:24" x14ac:dyDescent="0.3">
      <c r="I31" s="17"/>
      <c r="M31" s="17"/>
      <c r="P31" s="17"/>
      <c r="Q31" s="17"/>
    </row>
    <row r="32" spans="1:24" x14ac:dyDescent="0.3">
      <c r="L32" s="3" t="s">
        <v>28</v>
      </c>
    </row>
    <row r="33" spans="5:22" x14ac:dyDescent="0.3">
      <c r="G33" s="17"/>
      <c r="Q33" s="17"/>
    </row>
    <row r="35" spans="5:22" x14ac:dyDescent="0.3">
      <c r="H35" s="17"/>
      <c r="I35" s="1" t="s">
        <v>29</v>
      </c>
    </row>
    <row r="36" spans="5:22" x14ac:dyDescent="0.3">
      <c r="E36" s="1" t="s">
        <v>29</v>
      </c>
      <c r="V36" s="1" t="s">
        <v>29</v>
      </c>
    </row>
    <row r="37" spans="5:22" x14ac:dyDescent="0.3">
      <c r="H37" s="17"/>
      <c r="R37" s="1" t="s">
        <v>30</v>
      </c>
    </row>
    <row r="38" spans="5:22" x14ac:dyDescent="0.3">
      <c r="I38" s="17"/>
    </row>
  </sheetData>
  <mergeCells count="1">
    <mergeCell ref="R8:S8"/>
  </mergeCells>
  <pageMargins left="0.35433070866141736" right="0.35433070866141736" top="0.98425196850393704" bottom="0.98425196850393704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Celje - Realizim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2021-02-26T08:39:09Z</dcterms:created>
  <dcterms:modified xsi:type="dcterms:W3CDTF">2021-02-26T09:08:53Z</dcterms:modified>
</cp:coreProperties>
</file>